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4D30E11B-E25B-4169-9ECA-B43635186C49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i Bilancio" sheetId="1" r:id="rId1"/>
    <sheet name="Calcolo Indicatori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F12" i="1" l="1"/>
  <c r="H16" i="1"/>
  <c r="H12" i="1"/>
  <c r="F7" i="2" l="1"/>
  <c r="H34" i="1" l="1"/>
  <c r="F34" i="1"/>
  <c r="H5" i="2" l="1"/>
  <c r="H11" i="2"/>
  <c r="H10" i="2"/>
  <c r="H9" i="2"/>
  <c r="H8" i="2"/>
  <c r="H7" i="2"/>
  <c r="J7" i="2" s="1"/>
  <c r="H6" i="2"/>
  <c r="F5" i="2"/>
  <c r="F11" i="2"/>
  <c r="F10" i="2"/>
  <c r="F9" i="2"/>
  <c r="F8" i="2"/>
  <c r="F6" i="2"/>
  <c r="J6" i="2" l="1"/>
  <c r="L6" i="2" s="1"/>
  <c r="J5" i="2"/>
  <c r="L5" i="2" s="1"/>
  <c r="J8" i="2"/>
  <c r="L8" i="2" s="1"/>
  <c r="J9" i="2"/>
  <c r="L9" i="2" s="1"/>
  <c r="J11" i="2"/>
  <c r="L11" i="2" s="1"/>
  <c r="J10" i="2"/>
  <c r="L10" i="2" s="1"/>
  <c r="L7" i="2"/>
  <c r="K13" i="2" l="1"/>
  <c r="I16" i="2" s="1"/>
</calcChain>
</file>

<file path=xl/sharedStrings.xml><?xml version="1.0" encoding="utf-8"?>
<sst xmlns="http://schemas.openxmlformats.org/spreadsheetml/2006/main" count="50" uniqueCount="50">
  <si>
    <t>IMPRESE CONTABILITA' ORDINARIA</t>
  </si>
  <si>
    <t>Voci di bilancio</t>
  </si>
  <si>
    <t>Totale crediti vs clienti</t>
  </si>
  <si>
    <t xml:space="preserve">Tot Patrimonio netto </t>
  </si>
  <si>
    <t>Tot Debiti vs fornitori</t>
  </si>
  <si>
    <t>Debiti vs Banche oltre 12 mesi</t>
  </si>
  <si>
    <t>Tot debiti tributari</t>
  </si>
  <si>
    <r>
      <t xml:space="preserve">Attività correnti </t>
    </r>
    <r>
      <rPr>
        <b/>
        <i/>
        <sz val="11"/>
        <color theme="1"/>
        <rFont val="Calibri"/>
        <family val="2"/>
        <scheme val="minor"/>
      </rPr>
      <t>(Attivo circolante</t>
    </r>
    <r>
      <rPr>
        <b/>
        <sz val="11"/>
        <color theme="1"/>
        <rFont val="Calibri"/>
        <family val="2"/>
        <scheme val="minor"/>
      </rPr>
      <t>)</t>
    </r>
  </si>
  <si>
    <r>
      <t xml:space="preserve">Disponibilità liquide </t>
    </r>
    <r>
      <rPr>
        <b/>
        <i/>
        <sz val="11"/>
        <color theme="1"/>
        <rFont val="Calibri"/>
        <family val="2"/>
        <scheme val="minor"/>
      </rPr>
      <t>(C4)</t>
    </r>
  </si>
  <si>
    <r>
      <t>TOT BILANCIO</t>
    </r>
    <r>
      <rPr>
        <b/>
        <i/>
        <sz val="11"/>
        <color theme="1"/>
        <rFont val="Calibri"/>
        <family val="2"/>
        <scheme val="minor"/>
      </rPr>
      <t>(Tot Attivo)</t>
    </r>
  </si>
  <si>
    <r>
      <t xml:space="preserve">Debiti vs soci per finanziamenti </t>
    </r>
    <r>
      <rPr>
        <b/>
        <i/>
        <sz val="11"/>
        <color theme="1"/>
        <rFont val="Calibri"/>
        <family val="2"/>
        <scheme val="minor"/>
      </rPr>
      <t>(D3)</t>
    </r>
  </si>
  <si>
    <r>
      <t>Debiti vs Banche</t>
    </r>
    <r>
      <rPr>
        <b/>
        <i/>
        <sz val="11"/>
        <color theme="1"/>
        <rFont val="Calibri"/>
        <family val="2"/>
        <scheme val="minor"/>
      </rPr>
      <t xml:space="preserve"> (D4)</t>
    </r>
  </si>
  <si>
    <r>
      <t>Debiti vs imprese collegate</t>
    </r>
    <r>
      <rPr>
        <b/>
        <i/>
        <sz val="11"/>
        <color theme="1"/>
        <rFont val="Calibri"/>
        <family val="2"/>
        <scheme val="minor"/>
      </rPr>
      <t>(D10)</t>
    </r>
  </si>
  <si>
    <r>
      <t>Debiti vs controllanti</t>
    </r>
    <r>
      <rPr>
        <b/>
        <i/>
        <sz val="11"/>
        <color theme="1"/>
        <rFont val="Calibri"/>
        <family val="2"/>
        <scheme val="minor"/>
      </rPr>
      <t xml:space="preserve"> (D11)</t>
    </r>
  </si>
  <si>
    <r>
      <t xml:space="preserve">Ricavi </t>
    </r>
    <r>
      <rPr>
        <b/>
        <i/>
        <sz val="11"/>
        <color theme="1"/>
        <rFont val="Calibri"/>
        <family val="2"/>
        <scheme val="minor"/>
      </rPr>
      <t>(A1)</t>
    </r>
  </si>
  <si>
    <r>
      <t>EBITDA</t>
    </r>
    <r>
      <rPr>
        <b/>
        <i/>
        <sz val="11"/>
        <color theme="1"/>
        <rFont val="Calibri"/>
        <family val="2"/>
        <scheme val="minor"/>
      </rPr>
      <t>( A-B+B10.a+B10.b)</t>
    </r>
  </si>
  <si>
    <r>
      <t>Oneri gestione accessoria</t>
    </r>
    <r>
      <rPr>
        <b/>
        <i/>
        <sz val="11"/>
        <color theme="1"/>
        <rFont val="Calibri"/>
        <family val="2"/>
        <scheme val="minor"/>
      </rPr>
      <t xml:space="preserve"> (E21)</t>
    </r>
  </si>
  <si>
    <r>
      <t>Proventi gestione accessoria</t>
    </r>
    <r>
      <rPr>
        <b/>
        <i/>
        <sz val="11"/>
        <color theme="1"/>
        <rFont val="Calibri"/>
        <family val="2"/>
        <scheme val="minor"/>
      </rPr>
      <t xml:space="preserve"> (E20)</t>
    </r>
  </si>
  <si>
    <r>
      <t xml:space="preserve">Interessi passivi rettificati </t>
    </r>
    <r>
      <rPr>
        <b/>
        <i/>
        <sz val="11"/>
        <color theme="1"/>
        <rFont val="Calibri"/>
        <family val="2"/>
        <scheme val="minor"/>
      </rPr>
      <t>(C17)</t>
    </r>
  </si>
  <si>
    <r>
      <t xml:space="preserve">Proventi finanziari </t>
    </r>
    <r>
      <rPr>
        <b/>
        <i/>
        <sz val="11"/>
        <color theme="1"/>
        <rFont val="Calibri"/>
        <family val="2"/>
        <scheme val="minor"/>
      </rPr>
      <t>(C16)</t>
    </r>
  </si>
  <si>
    <r>
      <t>Tot Costi della produzione</t>
    </r>
    <r>
      <rPr>
        <b/>
        <i/>
        <sz val="11"/>
        <color theme="1"/>
        <rFont val="Calibri"/>
        <family val="2"/>
        <scheme val="minor"/>
      </rPr>
      <t xml:space="preserve"> (B)</t>
    </r>
  </si>
  <si>
    <r>
      <t xml:space="preserve">Ammortamenti materiali </t>
    </r>
    <r>
      <rPr>
        <b/>
        <i/>
        <sz val="11"/>
        <color theme="1"/>
        <rFont val="Calibri"/>
        <family val="2"/>
        <scheme val="minor"/>
      </rPr>
      <t>(B10.b)</t>
    </r>
  </si>
  <si>
    <r>
      <t xml:space="preserve">Ammortamenti immateriali </t>
    </r>
    <r>
      <rPr>
        <b/>
        <i/>
        <sz val="11"/>
        <color theme="1"/>
        <rFont val="Calibri"/>
        <family val="2"/>
        <scheme val="minor"/>
      </rPr>
      <t>(B10.a)</t>
    </r>
  </si>
  <si>
    <r>
      <t xml:space="preserve">Tot Valore della produzione </t>
    </r>
    <r>
      <rPr>
        <b/>
        <i/>
        <sz val="11"/>
        <color theme="1"/>
        <rFont val="Calibri"/>
        <family val="2"/>
        <scheme val="minor"/>
      </rPr>
      <t>(A)</t>
    </r>
  </si>
  <si>
    <t xml:space="preserve">Penultimo esercizio </t>
  </si>
  <si>
    <t>Media</t>
  </si>
  <si>
    <t>Punteggio</t>
  </si>
  <si>
    <t>EBITDA/RICAVI</t>
  </si>
  <si>
    <t>ONERI FINANZIARI NETTI/RICAVI</t>
  </si>
  <si>
    <t>(PATRIMONIO NETTO+DEB. OLTRE 12 MESI)/ATTIVO IMMOBILIZZATO</t>
  </si>
  <si>
    <t>PATRIMONIO NETTO/TOTALE PASSIVO</t>
  </si>
  <si>
    <t>ATTIVITA' CORRENTI/PASSIVITA' CORRENTI</t>
  </si>
  <si>
    <t>(Disponibilità liquide + disponibilità differite)/passività correnti</t>
  </si>
  <si>
    <t>Ultimo                 esercizio</t>
  </si>
  <si>
    <t>Passivo circolante</t>
  </si>
  <si>
    <r>
      <t>Passivo M/L scadenza</t>
    </r>
    <r>
      <rPr>
        <b/>
        <i/>
        <sz val="11"/>
        <color theme="1"/>
        <rFont val="Calibri"/>
        <family val="2"/>
        <scheme val="minor"/>
      </rPr>
      <t>(oltre 12 mesi)</t>
    </r>
  </si>
  <si>
    <t>Disponibilità differite</t>
  </si>
  <si>
    <t>TOTALE</t>
  </si>
  <si>
    <t>VALUTAZIONE SITUAZIONE ECONOMICO-FINANZIARIA</t>
  </si>
  <si>
    <t>NOTE</t>
  </si>
  <si>
    <t>Utile/Perdita dell'esercizio</t>
  </si>
  <si>
    <t>Totale Immobilizzazioni</t>
  </si>
  <si>
    <t>DEBITI FINANZIARI NETTI ((DEBITI VS BANCHE A BREVE + DEBITI VS BANCHE A M/L) - DISPONIBILITA' LIQUIDE))/PATRIMONIO NETTO</t>
  </si>
  <si>
    <t>EBIT (A-C16+E20+E21)</t>
  </si>
  <si>
    <t>U.L.A.</t>
  </si>
  <si>
    <t>Ultimo esercizio chiuso(2023)</t>
  </si>
  <si>
    <t>Penultimo esercizio chiuso(2022)</t>
  </si>
  <si>
    <t>SIMULAZIONE CALCOLO REQUISITI ECONOMICO-FINANZIARI</t>
  </si>
  <si>
    <t>ALLEGATO 2A AL Bando - Tabella per Autovalutazione affidabilità finanziaria</t>
  </si>
  <si>
    <t>Contabilità Ordinaria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</si>
</sst>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0" fillId="0" borderId="0" xfId="0" applyNumberFormat="1"/>
    <xf numFmtId="9" fontId="0" fillId="0" borderId="0" xfId="2" applyFont="1" applyFill="1"/>
    <xf numFmtId="0" fontId="1" fillId="2" borderId="1" xfId="0" applyFont="1" applyFill="1" applyBorder="1" applyAlignment="1">
      <alignment horizontal="center"/>
    </xf>
    <xf numFmtId="0" fontId="11" fillId="0" borderId="8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164" fontId="0" fillId="0" borderId="8" xfId="1" applyFont="1" applyFill="1" applyBorder="1" applyAlignment="1">
      <alignment horizontal="center"/>
    </xf>
    <xf numFmtId="164" fontId="0" fillId="0" borderId="10" xfId="1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8" xfId="0" applyFont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164" fontId="0" fillId="0" borderId="1" xfId="0" applyNumberFormat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164" fontId="0" fillId="2" borderId="8" xfId="1" applyFont="1" applyFill="1" applyBorder="1" applyAlignment="1">
      <alignment horizontal="center"/>
    </xf>
    <xf numFmtId="164" fontId="0" fillId="2" borderId="10" xfId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165" fontId="1" fillId="0" borderId="8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0" fontId="1" fillId="0" borderId="8" xfId="0" applyNumberFormat="1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0" fontId="1" fillId="0" borderId="8" xfId="2" applyNumberFormat="1" applyFont="1" applyFill="1" applyBorder="1" applyAlignment="1">
      <alignment horizontal="center"/>
    </xf>
    <xf numFmtId="10" fontId="1" fillId="0" borderId="10" xfId="2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vertical="center"/>
    </xf>
    <xf numFmtId="0" fontId="12" fillId="2" borderId="6" xfId="0" applyFont="1" applyFill="1" applyBorder="1" applyAlignment="1">
      <alignment horizont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9"/>
  <sheetViews>
    <sheetView tabSelected="1" zoomScale="110" zoomScaleNormal="110" workbookViewId="0">
      <selection activeCell="H17" sqref="H17:I17"/>
    </sheetView>
  </sheetViews>
  <sheetFormatPr defaultRowHeight="15" x14ac:dyDescent="0.25"/>
  <cols>
    <col min="5" max="5" width="8.140625" customWidth="1"/>
    <col min="7" max="7" width="11.140625" customWidth="1"/>
    <col min="9" max="9" width="13.28515625" customWidth="1"/>
    <col min="11" max="12" width="13.140625" bestFit="1" customWidth="1"/>
    <col min="14" max="14" width="13.140625" bestFit="1" customWidth="1"/>
    <col min="19" max="19" width="15.5703125" customWidth="1"/>
    <col min="23" max="24" width="9.140625" customWidth="1"/>
    <col min="25" max="25" width="3.5703125" customWidth="1"/>
    <col min="26" max="26" width="15.140625" customWidth="1"/>
  </cols>
  <sheetData>
    <row r="1" spans="2:14" x14ac:dyDescent="0.25">
      <c r="B1" s="72" t="s">
        <v>48</v>
      </c>
    </row>
    <row r="3" spans="2:14" ht="15" customHeight="1" x14ac:dyDescent="0.3">
      <c r="B3" s="31" t="s">
        <v>0</v>
      </c>
      <c r="C3" s="31"/>
      <c r="D3" s="31"/>
      <c r="E3" s="31"/>
      <c r="F3" s="31"/>
      <c r="G3" s="31"/>
      <c r="H3" s="31"/>
      <c r="I3" s="31"/>
      <c r="J3" s="1"/>
      <c r="K3" s="1"/>
      <c r="L3" s="1"/>
      <c r="M3" s="1"/>
      <c r="N3" s="1"/>
    </row>
    <row r="4" spans="2:14" ht="15.75" customHeight="1" x14ac:dyDescent="0.3">
      <c r="B4" s="31"/>
      <c r="C4" s="31"/>
      <c r="D4" s="31"/>
      <c r="E4" s="31"/>
      <c r="F4" s="31"/>
      <c r="G4" s="31"/>
      <c r="H4" s="31"/>
      <c r="I4" s="31"/>
      <c r="J4" s="1"/>
      <c r="K4" s="1"/>
      <c r="L4" s="1"/>
      <c r="M4" s="1"/>
      <c r="N4" s="1"/>
    </row>
    <row r="6" spans="2:14" ht="15" customHeight="1" x14ac:dyDescent="0.25">
      <c r="B6" s="32" t="s">
        <v>1</v>
      </c>
      <c r="C6" s="33"/>
      <c r="D6" s="33"/>
      <c r="E6" s="34"/>
      <c r="F6" s="38" t="s">
        <v>45</v>
      </c>
      <c r="G6" s="39"/>
      <c r="H6" s="38" t="s">
        <v>46</v>
      </c>
      <c r="I6" s="39"/>
    </row>
    <row r="7" spans="2:14" ht="15" customHeight="1" x14ac:dyDescent="0.25">
      <c r="B7" s="35"/>
      <c r="C7" s="36"/>
      <c r="D7" s="36"/>
      <c r="E7" s="37"/>
      <c r="F7" s="40"/>
      <c r="G7" s="41"/>
      <c r="H7" s="40"/>
      <c r="I7" s="41"/>
    </row>
    <row r="8" spans="2:14" ht="18.75" customHeight="1" x14ac:dyDescent="0.25">
      <c r="B8" s="16" t="s">
        <v>41</v>
      </c>
      <c r="C8" s="17"/>
      <c r="D8" s="17"/>
      <c r="E8" s="18"/>
      <c r="F8" s="14">
        <v>185408</v>
      </c>
      <c r="G8" s="15"/>
      <c r="H8" s="14">
        <v>180897</v>
      </c>
      <c r="I8" s="15"/>
    </row>
    <row r="9" spans="2:14" ht="15" customHeight="1" x14ac:dyDescent="0.25">
      <c r="B9" s="16" t="s">
        <v>2</v>
      </c>
      <c r="C9" s="17"/>
      <c r="D9" s="17"/>
      <c r="E9" s="18"/>
      <c r="F9" s="14">
        <v>78605</v>
      </c>
      <c r="G9" s="15"/>
      <c r="H9" s="14">
        <v>101387</v>
      </c>
      <c r="I9" s="15"/>
    </row>
    <row r="10" spans="2:14" ht="15" customHeight="1" x14ac:dyDescent="0.25">
      <c r="B10" s="16" t="s">
        <v>7</v>
      </c>
      <c r="C10" s="17"/>
      <c r="D10" s="17"/>
      <c r="E10" s="18"/>
      <c r="F10" s="14">
        <v>229359</v>
      </c>
      <c r="G10" s="15"/>
      <c r="H10" s="14">
        <v>133178</v>
      </c>
      <c r="I10" s="15"/>
    </row>
    <row r="11" spans="2:14" ht="15" customHeight="1" x14ac:dyDescent="0.25">
      <c r="B11" s="16" t="s">
        <v>8</v>
      </c>
      <c r="C11" s="17"/>
      <c r="D11" s="17"/>
      <c r="E11" s="18"/>
      <c r="F11" s="14">
        <v>66681</v>
      </c>
      <c r="G11" s="15"/>
      <c r="H11" s="14">
        <v>22432</v>
      </c>
      <c r="I11" s="15"/>
    </row>
    <row r="12" spans="2:14" ht="15" customHeight="1" x14ac:dyDescent="0.25">
      <c r="B12" s="16" t="s">
        <v>36</v>
      </c>
      <c r="C12" s="17"/>
      <c r="D12" s="17"/>
      <c r="E12" s="18"/>
      <c r="F12" s="14">
        <f>155455+2627</f>
        <v>158082</v>
      </c>
      <c r="G12" s="15"/>
      <c r="H12" s="14">
        <f>102997+2627</f>
        <v>105624</v>
      </c>
      <c r="I12" s="15"/>
      <c r="K12" s="4"/>
    </row>
    <row r="13" spans="2:14" ht="15" customHeight="1" x14ac:dyDescent="0.25">
      <c r="B13" s="16" t="s">
        <v>9</v>
      </c>
      <c r="C13" s="17"/>
      <c r="D13" s="17"/>
      <c r="E13" s="18"/>
      <c r="F13" s="14">
        <v>414780</v>
      </c>
      <c r="G13" s="15"/>
      <c r="H13" s="14">
        <v>315286</v>
      </c>
      <c r="I13" s="15"/>
    </row>
    <row r="14" spans="2:14" ht="15" customHeight="1" x14ac:dyDescent="0.25">
      <c r="B14" s="16" t="s">
        <v>3</v>
      </c>
      <c r="C14" s="17"/>
      <c r="D14" s="17"/>
      <c r="E14" s="18"/>
      <c r="F14" s="14">
        <v>182087</v>
      </c>
      <c r="G14" s="15"/>
      <c r="H14" s="14">
        <v>114148</v>
      </c>
      <c r="I14" s="15"/>
    </row>
    <row r="15" spans="2:14" ht="15" customHeight="1" x14ac:dyDescent="0.25">
      <c r="B15" s="16" t="s">
        <v>10</v>
      </c>
      <c r="C15" s="17"/>
      <c r="D15" s="17"/>
      <c r="E15" s="18"/>
      <c r="F15" s="14">
        <v>0</v>
      </c>
      <c r="G15" s="15"/>
      <c r="H15" s="14">
        <v>0</v>
      </c>
      <c r="I15" s="15"/>
    </row>
    <row r="16" spans="2:14" x14ac:dyDescent="0.25">
      <c r="B16" s="16" t="s">
        <v>11</v>
      </c>
      <c r="C16" s="17"/>
      <c r="D16" s="17"/>
      <c r="E16" s="18"/>
      <c r="F16" s="14">
        <v>57471</v>
      </c>
      <c r="G16" s="15"/>
      <c r="H16" s="14">
        <f>44011+5507</f>
        <v>49518</v>
      </c>
      <c r="I16" s="15"/>
    </row>
    <row r="17" spans="2:14" x14ac:dyDescent="0.25">
      <c r="B17" s="16" t="s">
        <v>4</v>
      </c>
      <c r="C17" s="17"/>
      <c r="D17" s="17"/>
      <c r="E17" s="18"/>
      <c r="F17" s="14">
        <v>69855</v>
      </c>
      <c r="G17" s="15"/>
      <c r="H17" s="14">
        <v>85283</v>
      </c>
      <c r="I17" s="15"/>
      <c r="N17" s="5"/>
    </row>
    <row r="18" spans="2:14" x14ac:dyDescent="0.25">
      <c r="B18" s="16" t="s">
        <v>5</v>
      </c>
      <c r="C18" s="17"/>
      <c r="D18" s="17"/>
      <c r="E18" s="18"/>
      <c r="F18" s="14">
        <v>0</v>
      </c>
      <c r="G18" s="15"/>
      <c r="H18" s="14">
        <v>5507</v>
      </c>
      <c r="I18" s="15"/>
    </row>
    <row r="19" spans="2:14" x14ac:dyDescent="0.25">
      <c r="B19" s="16" t="s">
        <v>12</v>
      </c>
      <c r="C19" s="17"/>
      <c r="D19" s="17"/>
      <c r="E19" s="18"/>
      <c r="F19" s="14">
        <v>0</v>
      </c>
      <c r="G19" s="15"/>
      <c r="H19" s="14">
        <v>0</v>
      </c>
      <c r="I19" s="15"/>
    </row>
    <row r="20" spans="2:14" x14ac:dyDescent="0.25">
      <c r="B20" s="16" t="s">
        <v>13</v>
      </c>
      <c r="C20" s="17"/>
      <c r="D20" s="17"/>
      <c r="E20" s="18"/>
      <c r="F20" s="14">
        <v>0</v>
      </c>
      <c r="G20" s="15"/>
      <c r="H20" s="14">
        <v>0</v>
      </c>
      <c r="I20" s="15"/>
    </row>
    <row r="21" spans="2:14" x14ac:dyDescent="0.25">
      <c r="B21" s="16" t="s">
        <v>34</v>
      </c>
      <c r="C21" s="17"/>
      <c r="D21" s="17"/>
      <c r="E21" s="18"/>
      <c r="F21" s="14">
        <v>161242</v>
      </c>
      <c r="G21" s="15"/>
      <c r="H21" s="14">
        <v>169398</v>
      </c>
      <c r="I21" s="15"/>
      <c r="L21" s="4"/>
    </row>
    <row r="22" spans="2:14" x14ac:dyDescent="0.25">
      <c r="B22" s="16" t="s">
        <v>35</v>
      </c>
      <c r="C22" s="17"/>
      <c r="D22" s="17"/>
      <c r="E22" s="18"/>
      <c r="F22" s="14">
        <v>0</v>
      </c>
      <c r="G22" s="15"/>
      <c r="H22" s="14">
        <v>5507</v>
      </c>
      <c r="I22" s="15"/>
    </row>
    <row r="23" spans="2:14" x14ac:dyDescent="0.25">
      <c r="B23" s="16" t="s">
        <v>6</v>
      </c>
      <c r="C23" s="17"/>
      <c r="D23" s="17"/>
      <c r="E23" s="18"/>
      <c r="F23" s="14">
        <v>13407</v>
      </c>
      <c r="G23" s="15"/>
      <c r="H23" s="14">
        <v>17646</v>
      </c>
      <c r="I23" s="15"/>
    </row>
    <row r="24" spans="2:14" x14ac:dyDescent="0.25">
      <c r="B24" s="19"/>
      <c r="C24" s="20"/>
      <c r="D24" s="20"/>
      <c r="E24" s="20"/>
      <c r="F24" s="20"/>
      <c r="G24" s="20"/>
      <c r="H24" s="20"/>
      <c r="I24" s="21"/>
    </row>
    <row r="25" spans="2:14" x14ac:dyDescent="0.25">
      <c r="B25" s="16" t="s">
        <v>14</v>
      </c>
      <c r="C25" s="17"/>
      <c r="D25" s="17"/>
      <c r="E25" s="18"/>
      <c r="F25" s="14">
        <v>590155</v>
      </c>
      <c r="G25" s="15"/>
      <c r="H25" s="14">
        <v>612366</v>
      </c>
      <c r="I25" s="15"/>
      <c r="K25" s="4"/>
    </row>
    <row r="26" spans="2:14" x14ac:dyDescent="0.25">
      <c r="B26" s="16" t="s">
        <v>23</v>
      </c>
      <c r="C26" s="17"/>
      <c r="D26" s="17"/>
      <c r="E26" s="18"/>
      <c r="F26" s="14">
        <v>590170</v>
      </c>
      <c r="G26" s="15"/>
      <c r="H26" s="14">
        <v>612820</v>
      </c>
      <c r="I26" s="15"/>
    </row>
    <row r="27" spans="2:14" x14ac:dyDescent="0.25">
      <c r="B27" s="16" t="s">
        <v>22</v>
      </c>
      <c r="C27" s="17"/>
      <c r="D27" s="17"/>
      <c r="E27" s="18"/>
      <c r="F27" s="14">
        <v>5129</v>
      </c>
      <c r="G27" s="15"/>
      <c r="H27" s="14">
        <v>3257</v>
      </c>
      <c r="I27" s="15"/>
      <c r="K27" s="4"/>
    </row>
    <row r="28" spans="2:14" x14ac:dyDescent="0.25">
      <c r="B28" s="16" t="s">
        <v>21</v>
      </c>
      <c r="C28" s="17"/>
      <c r="D28" s="17"/>
      <c r="E28" s="18"/>
      <c r="F28" s="14">
        <v>26610</v>
      </c>
      <c r="G28" s="15"/>
      <c r="H28" s="14">
        <v>25529</v>
      </c>
      <c r="I28" s="15"/>
    </row>
    <row r="29" spans="2:14" x14ac:dyDescent="0.25">
      <c r="B29" s="26" t="s">
        <v>20</v>
      </c>
      <c r="C29" s="27"/>
      <c r="D29" s="27"/>
      <c r="E29" s="28"/>
      <c r="F29" s="29">
        <v>480125</v>
      </c>
      <c r="G29" s="30"/>
      <c r="H29" s="29">
        <v>534530</v>
      </c>
      <c r="I29" s="30"/>
    </row>
    <row r="30" spans="2:14" x14ac:dyDescent="0.25">
      <c r="B30" s="16" t="s">
        <v>19</v>
      </c>
      <c r="C30" s="17"/>
      <c r="D30" s="17"/>
      <c r="E30" s="18"/>
      <c r="F30" s="14">
        <v>3</v>
      </c>
      <c r="G30" s="15"/>
      <c r="H30" s="14">
        <v>49</v>
      </c>
      <c r="I30" s="15"/>
    </row>
    <row r="31" spans="2:14" x14ac:dyDescent="0.25">
      <c r="B31" s="16" t="s">
        <v>18</v>
      </c>
      <c r="C31" s="17"/>
      <c r="D31" s="17"/>
      <c r="E31" s="18"/>
      <c r="F31" s="14">
        <v>8898</v>
      </c>
      <c r="G31" s="15"/>
      <c r="H31" s="14">
        <v>10333</v>
      </c>
      <c r="I31" s="15"/>
    </row>
    <row r="32" spans="2:14" x14ac:dyDescent="0.25">
      <c r="B32" s="16" t="s">
        <v>17</v>
      </c>
      <c r="C32" s="17"/>
      <c r="D32" s="17"/>
      <c r="E32" s="18"/>
      <c r="F32" s="14">
        <v>0</v>
      </c>
      <c r="G32" s="15"/>
      <c r="H32" s="14">
        <v>0</v>
      </c>
      <c r="I32" s="15"/>
    </row>
    <row r="33" spans="2:9" x14ac:dyDescent="0.25">
      <c r="B33" s="16" t="s">
        <v>16</v>
      </c>
      <c r="C33" s="17"/>
      <c r="D33" s="17"/>
      <c r="E33" s="18"/>
      <c r="F33" s="14">
        <v>0</v>
      </c>
      <c r="G33" s="15"/>
      <c r="H33" s="14">
        <v>0</v>
      </c>
      <c r="I33" s="15"/>
    </row>
    <row r="34" spans="2:9" x14ac:dyDescent="0.25">
      <c r="B34" s="16" t="s">
        <v>15</v>
      </c>
      <c r="C34" s="17"/>
      <c r="D34" s="17"/>
      <c r="E34" s="18"/>
      <c r="F34" s="14">
        <f>(F26-F29+F27+F28)</f>
        <v>141784</v>
      </c>
      <c r="G34" s="15"/>
      <c r="H34" s="14">
        <f>(H26-H29+H27+H28)</f>
        <v>107076</v>
      </c>
      <c r="I34" s="15"/>
    </row>
    <row r="35" spans="2:9" x14ac:dyDescent="0.25">
      <c r="B35" s="22" t="s">
        <v>40</v>
      </c>
      <c r="C35" s="23"/>
      <c r="D35" s="23"/>
      <c r="E35" s="24"/>
      <c r="F35" s="25">
        <v>67937</v>
      </c>
      <c r="G35" s="25"/>
      <c r="H35" s="25">
        <v>40835</v>
      </c>
      <c r="I35" s="25"/>
    </row>
    <row r="36" spans="2:9" ht="15" customHeight="1" x14ac:dyDescent="0.25">
      <c r="B36" s="7" t="s">
        <v>43</v>
      </c>
      <c r="C36" s="8"/>
      <c r="D36" s="8"/>
      <c r="E36" s="9"/>
      <c r="F36" s="10"/>
      <c r="G36" s="11"/>
      <c r="H36" s="12"/>
      <c r="I36" s="13"/>
    </row>
    <row r="37" spans="2:9" ht="15" customHeight="1" x14ac:dyDescent="0.25">
      <c r="B37" s="7" t="s">
        <v>44</v>
      </c>
      <c r="C37" s="8"/>
      <c r="D37" s="8"/>
      <c r="E37" s="9"/>
      <c r="F37" s="10"/>
      <c r="G37" s="11"/>
      <c r="H37" s="12"/>
      <c r="I37" s="13"/>
    </row>
    <row r="38" spans="2:9" ht="15" customHeight="1" x14ac:dyDescent="0.25"/>
    <row r="39" spans="2:9" ht="15" customHeight="1" x14ac:dyDescent="0.25"/>
    <row r="40" spans="2:9" ht="15" customHeight="1" x14ac:dyDescent="0.25"/>
    <row r="41" spans="2:9" ht="15" customHeight="1" x14ac:dyDescent="0.25"/>
    <row r="42" spans="2:9" ht="15" customHeight="1" x14ac:dyDescent="0.25"/>
    <row r="43" spans="2:9" ht="15" customHeight="1" x14ac:dyDescent="0.25"/>
    <row r="44" spans="2:9" ht="15" customHeight="1" x14ac:dyDescent="0.25"/>
    <row r="45" spans="2:9" ht="15" customHeight="1" x14ac:dyDescent="0.25"/>
    <row r="46" spans="2:9" ht="15" customHeight="1" x14ac:dyDescent="0.25"/>
    <row r="47" spans="2:9" ht="35.25" customHeight="1" x14ac:dyDescent="0.25"/>
    <row r="48" spans="2:9" ht="30.75" customHeight="1" x14ac:dyDescent="0.25"/>
    <row r="49" ht="26.25" customHeight="1" x14ac:dyDescent="0.25"/>
  </sheetData>
  <mergeCells count="92">
    <mergeCell ref="H13:I13"/>
    <mergeCell ref="B3:I4"/>
    <mergeCell ref="B9:E9"/>
    <mergeCell ref="F9:G9"/>
    <mergeCell ref="H9:I9"/>
    <mergeCell ref="B10:E10"/>
    <mergeCell ref="B6:E7"/>
    <mergeCell ref="F6:G7"/>
    <mergeCell ref="H6:I7"/>
    <mergeCell ref="B8:E8"/>
    <mergeCell ref="F8:G8"/>
    <mergeCell ref="H8:I8"/>
    <mergeCell ref="B29:E29"/>
    <mergeCell ref="F29:G29"/>
    <mergeCell ref="H29:I29"/>
    <mergeCell ref="B25:E25"/>
    <mergeCell ref="F25:G25"/>
    <mergeCell ref="H25:I25"/>
    <mergeCell ref="B26:E26"/>
    <mergeCell ref="B28:E28"/>
    <mergeCell ref="F28:G28"/>
    <mergeCell ref="H28:I28"/>
    <mergeCell ref="B34:E34"/>
    <mergeCell ref="F34:G34"/>
    <mergeCell ref="H34:I34"/>
    <mergeCell ref="B35:E35"/>
    <mergeCell ref="B30:E30"/>
    <mergeCell ref="F30:G30"/>
    <mergeCell ref="H30:I30"/>
    <mergeCell ref="B31:E31"/>
    <mergeCell ref="F35:G35"/>
    <mergeCell ref="H35:I35"/>
    <mergeCell ref="F31:G31"/>
    <mergeCell ref="H31:I31"/>
    <mergeCell ref="B32:E32"/>
    <mergeCell ref="F32:G32"/>
    <mergeCell ref="H32:I32"/>
    <mergeCell ref="B33:E33"/>
    <mergeCell ref="B18:E18"/>
    <mergeCell ref="B14:E14"/>
    <mergeCell ref="F14:G14"/>
    <mergeCell ref="H14:I14"/>
    <mergeCell ref="F10:G10"/>
    <mergeCell ref="H10:I10"/>
    <mergeCell ref="B11:E11"/>
    <mergeCell ref="F11:G11"/>
    <mergeCell ref="H11:I11"/>
    <mergeCell ref="B12:E12"/>
    <mergeCell ref="F12:G12"/>
    <mergeCell ref="H12:I12"/>
    <mergeCell ref="F18:G18"/>
    <mergeCell ref="H18:I18"/>
    <mergeCell ref="B13:E13"/>
    <mergeCell ref="F13:G13"/>
    <mergeCell ref="B24:I24"/>
    <mergeCell ref="H15:I15"/>
    <mergeCell ref="B16:E16"/>
    <mergeCell ref="F16:G16"/>
    <mergeCell ref="H16:I16"/>
    <mergeCell ref="F20:G20"/>
    <mergeCell ref="H20:I20"/>
    <mergeCell ref="B17:E17"/>
    <mergeCell ref="F17:G17"/>
    <mergeCell ref="H17:I17"/>
    <mergeCell ref="B15:E15"/>
    <mergeCell ref="F15:G15"/>
    <mergeCell ref="B19:E19"/>
    <mergeCell ref="F19:G19"/>
    <mergeCell ref="H19:I19"/>
    <mergeCell ref="B20:E20"/>
    <mergeCell ref="F33:G33"/>
    <mergeCell ref="H33:I33"/>
    <mergeCell ref="F26:G26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H26:I26"/>
    <mergeCell ref="B27:E27"/>
    <mergeCell ref="F27:G27"/>
    <mergeCell ref="H27:I27"/>
    <mergeCell ref="B36:E36"/>
    <mergeCell ref="B37:E37"/>
    <mergeCell ref="F36:G36"/>
    <mergeCell ref="F37:G37"/>
    <mergeCell ref="H36:I36"/>
    <mergeCell ref="H37:I37"/>
  </mergeCells>
  <pageMargins left="0.7" right="0.7" top="0.75" bottom="0.75" header="0.3" footer="0.3"/>
  <pageSetup paperSize="9" orientation="portrait" r:id="rId1"/>
  <headerFooter>
    <oddFooter>&amp;R_x000D_&amp;1#&amp;"Calibri"&amp;10&amp;K0078D7 Classification :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4"/>
  <sheetViews>
    <sheetView workbookViewId="0">
      <selection activeCell="P19" sqref="P19"/>
    </sheetView>
  </sheetViews>
  <sheetFormatPr defaultRowHeight="15" x14ac:dyDescent="0.25"/>
  <cols>
    <col min="12" max="12" width="10.42578125" customWidth="1"/>
  </cols>
  <sheetData>
    <row r="1" spans="2:12" ht="18.75" x14ac:dyDescent="0.3">
      <c r="B1" s="73" t="s">
        <v>49</v>
      </c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2:12" ht="15.75" x14ac:dyDescent="0.25">
      <c r="B2" s="45" t="s">
        <v>47</v>
      </c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2:12" ht="15.75" x14ac:dyDescent="0.25">
      <c r="B3" s="67"/>
      <c r="C3" s="68"/>
      <c r="D3" s="68"/>
      <c r="E3" s="68"/>
      <c r="F3" s="68"/>
      <c r="G3" s="68"/>
      <c r="H3" s="68"/>
      <c r="I3" s="68"/>
      <c r="J3" s="68"/>
      <c r="K3" s="68"/>
      <c r="L3" s="69"/>
    </row>
    <row r="4" spans="2:12" x14ac:dyDescent="0.25">
      <c r="B4" s="70"/>
      <c r="C4" s="70"/>
      <c r="D4" s="70"/>
      <c r="E4" s="70"/>
      <c r="F4" s="71" t="s">
        <v>33</v>
      </c>
      <c r="G4" s="71"/>
      <c r="H4" s="71" t="s">
        <v>24</v>
      </c>
      <c r="I4" s="71"/>
      <c r="J4" s="70" t="s">
        <v>25</v>
      </c>
      <c r="K4" s="70"/>
      <c r="L4" s="2" t="s">
        <v>26</v>
      </c>
    </row>
    <row r="5" spans="2:12" x14ac:dyDescent="0.25">
      <c r="B5" s="55" t="s">
        <v>27</v>
      </c>
      <c r="C5" s="56"/>
      <c r="D5" s="56"/>
      <c r="E5" s="57"/>
      <c r="F5" s="63">
        <f>'Dati Bilancio'!$F$34/'Dati Bilancio'!$F$25</f>
        <v>0.24024874821021597</v>
      </c>
      <c r="G5" s="64"/>
      <c r="H5" s="63">
        <f>'Dati Bilancio'!$H$34/'Dati Bilancio'!$H$25</f>
        <v>0.17485621344098137</v>
      </c>
      <c r="I5" s="64"/>
      <c r="J5" s="65">
        <f t="shared" ref="J5:J11" si="0">(F5+H5)/2</f>
        <v>0.20755248082559868</v>
      </c>
      <c r="K5" s="66"/>
      <c r="L5" s="6">
        <f>(IF(J5&lt;=3.5%,0,IF(J5&lt;=5%,1,IF(J5&lt;=8%,2,3))))</f>
        <v>3</v>
      </c>
    </row>
    <row r="6" spans="2:12" ht="21" customHeight="1" x14ac:dyDescent="0.25">
      <c r="B6" s="55" t="s">
        <v>28</v>
      </c>
      <c r="C6" s="56"/>
      <c r="D6" s="56"/>
      <c r="E6" s="57"/>
      <c r="F6" s="63">
        <f>'Dati Bilancio'!F31/'Dati Bilancio'!F25</f>
        <v>1.5077394921673119E-2</v>
      </c>
      <c r="G6" s="64"/>
      <c r="H6" s="63">
        <f>'Dati Bilancio'!H31/'Dati Bilancio'!H25</f>
        <v>1.6873895676768468E-2</v>
      </c>
      <c r="I6" s="64"/>
      <c r="J6" s="65">
        <f t="shared" si="0"/>
        <v>1.5975645299220794E-2</v>
      </c>
      <c r="K6" s="66"/>
      <c r="L6" s="6">
        <f>(IF(J6&lt;=2%,3,IF(J6&lt;=4.5%,2,IF(J6&lt;=6%,1,0))))</f>
        <v>3</v>
      </c>
    </row>
    <row r="7" spans="2:12" ht="29.25" customHeight="1" x14ac:dyDescent="0.25">
      <c r="B7" s="55" t="s">
        <v>29</v>
      </c>
      <c r="C7" s="56"/>
      <c r="D7" s="56"/>
      <c r="E7" s="57"/>
      <c r="F7" s="63">
        <f>('Dati Bilancio'!F14+'Dati Bilancio'!F22)/'Dati Bilancio'!F8</f>
        <v>0.98208815153607176</v>
      </c>
      <c r="G7" s="64"/>
      <c r="H7" s="63">
        <f>('Dati Bilancio'!H14+'Dati Bilancio'!H22)/'Dati Bilancio'!H8</f>
        <v>0.66145375545199758</v>
      </c>
      <c r="I7" s="64"/>
      <c r="J7" s="65">
        <f>(F7+H7)/2</f>
        <v>0.82177095349403473</v>
      </c>
      <c r="K7" s="66"/>
      <c r="L7" s="6">
        <f>(IF(J7&lt;=65%,0,IF(J7&lt;=80%,1,IF(J7&lt;=100%,2,3))))</f>
        <v>2</v>
      </c>
    </row>
    <row r="8" spans="2:12" ht="36.75" customHeight="1" x14ac:dyDescent="0.25">
      <c r="B8" s="55" t="s">
        <v>42</v>
      </c>
      <c r="C8" s="56"/>
      <c r="D8" s="56"/>
      <c r="E8" s="57"/>
      <c r="F8" s="58">
        <f>('Dati Bilancio'!F16-'Dati Bilancio'!F11)/'Dati Bilancio'!F14</f>
        <v>-5.0580217148945283E-2</v>
      </c>
      <c r="G8" s="59"/>
      <c r="H8" s="58">
        <f>('Dati Bilancio'!H16-'Dati Bilancio'!H11)/'Dati Bilancio'!H14</f>
        <v>0.2372884325612363</v>
      </c>
      <c r="I8" s="59"/>
      <c r="J8" s="58">
        <f t="shared" si="0"/>
        <v>9.3354107706145509E-2</v>
      </c>
      <c r="K8" s="59"/>
      <c r="L8" s="6">
        <f>(IF(J8&lt;2,3,IF(J8&lt;=4,2,IF(J8&lt;=5,1,0))))</f>
        <v>3</v>
      </c>
    </row>
    <row r="9" spans="2:12" ht="24.75" customHeight="1" x14ac:dyDescent="0.25">
      <c r="B9" s="55" t="s">
        <v>30</v>
      </c>
      <c r="C9" s="56"/>
      <c r="D9" s="56"/>
      <c r="E9" s="57"/>
      <c r="F9" s="63">
        <f>'Dati Bilancio'!F14/'Dati Bilancio'!F13</f>
        <v>0.43899657649838469</v>
      </c>
      <c r="G9" s="64"/>
      <c r="H9" s="63">
        <f>'Dati Bilancio'!H14/'Dati Bilancio'!H13</f>
        <v>0.36204588849489033</v>
      </c>
      <c r="I9" s="64"/>
      <c r="J9" s="65">
        <f t="shared" si="0"/>
        <v>0.40052123249663751</v>
      </c>
      <c r="K9" s="66"/>
      <c r="L9" s="6">
        <f>(IF(J9&lt;=7%,0,IF(J9&lt;=10%,1,IF(J9&lt;=20%,2,3))))</f>
        <v>3</v>
      </c>
    </row>
    <row r="10" spans="2:12" ht="38.25" customHeight="1" x14ac:dyDescent="0.25">
      <c r="B10" s="55" t="s">
        <v>31</v>
      </c>
      <c r="C10" s="56"/>
      <c r="D10" s="56"/>
      <c r="E10" s="57"/>
      <c r="F10" s="58">
        <f>'Dati Bilancio'!F10/'Dati Bilancio'!F21</f>
        <v>1.4224519666091962</v>
      </c>
      <c r="G10" s="59"/>
      <c r="H10" s="58">
        <f>'Dati Bilancio'!H10/'Dati Bilancio'!H21</f>
        <v>0.78618401634021651</v>
      </c>
      <c r="I10" s="59"/>
      <c r="J10" s="58">
        <f t="shared" si="0"/>
        <v>1.1043179914747063</v>
      </c>
      <c r="K10" s="59"/>
      <c r="L10" s="6" t="str">
        <f>(IF(J10&gt;2,"1",IF(J10&lt;2,"0")))</f>
        <v>0</v>
      </c>
    </row>
    <row r="11" spans="2:12" ht="27" customHeight="1" x14ac:dyDescent="0.25">
      <c r="B11" s="55" t="s">
        <v>32</v>
      </c>
      <c r="C11" s="56"/>
      <c r="D11" s="56"/>
      <c r="E11" s="57"/>
      <c r="F11" s="58">
        <f>('Dati Bilancio'!F11+'Dati Bilancio'!F12)/'Dati Bilancio'!F21</f>
        <v>1.393948226888776</v>
      </c>
      <c r="G11" s="59"/>
      <c r="H11" s="58">
        <f>('Dati Bilancio'!H11+'Dati Bilancio'!H12)/'Dati Bilancio'!H21</f>
        <v>0.75594753184807373</v>
      </c>
      <c r="I11" s="59"/>
      <c r="J11" s="58">
        <f t="shared" si="0"/>
        <v>1.0749478793684248</v>
      </c>
      <c r="K11" s="59"/>
      <c r="L11" s="6">
        <f>IF(J11&gt;1,1,0)</f>
        <v>1</v>
      </c>
    </row>
    <row r="12" spans="2:12" ht="20.25" customHeight="1" x14ac:dyDescent="0.25"/>
    <row r="13" spans="2:12" ht="26.25" customHeight="1" x14ac:dyDescent="0.25">
      <c r="G13" s="60" t="s">
        <v>37</v>
      </c>
      <c r="H13" s="61"/>
      <c r="I13" s="61"/>
      <c r="J13" s="62"/>
      <c r="K13" s="60">
        <f>L5+L6+L7+L8+L9+L10+L11</f>
        <v>15</v>
      </c>
      <c r="L13" s="62"/>
    </row>
    <row r="16" spans="2:12" ht="15.75" x14ac:dyDescent="0.25">
      <c r="B16" s="42" t="s">
        <v>38</v>
      </c>
      <c r="C16" s="43"/>
      <c r="D16" s="43"/>
      <c r="E16" s="43"/>
      <c r="F16" s="43"/>
      <c r="G16" s="44"/>
      <c r="I16" s="45" t="str">
        <f>IF(K13&gt;=9,"IDONEO","NON IDONEO")</f>
        <v>IDONEO</v>
      </c>
      <c r="J16" s="45"/>
      <c r="K16" s="45"/>
      <c r="L16" s="45"/>
    </row>
    <row r="18" spans="2:12" x14ac:dyDescent="0.25">
      <c r="B18" s="3" t="s">
        <v>39</v>
      </c>
      <c r="C18" s="46"/>
      <c r="D18" s="47"/>
      <c r="E18" s="47"/>
      <c r="F18" s="47"/>
      <c r="G18" s="47"/>
      <c r="H18" s="47"/>
      <c r="I18" s="47"/>
      <c r="J18" s="47"/>
      <c r="K18" s="47"/>
      <c r="L18" s="48"/>
    </row>
    <row r="19" spans="2:12" x14ac:dyDescent="0.25">
      <c r="C19" s="49"/>
      <c r="D19" s="50"/>
      <c r="E19" s="50"/>
      <c r="F19" s="50"/>
      <c r="G19" s="50"/>
      <c r="H19" s="50"/>
      <c r="I19" s="50"/>
      <c r="J19" s="50"/>
      <c r="K19" s="50"/>
      <c r="L19" s="51"/>
    </row>
    <row r="20" spans="2:12" x14ac:dyDescent="0.25">
      <c r="C20" s="49"/>
      <c r="D20" s="50"/>
      <c r="E20" s="50"/>
      <c r="F20" s="50"/>
      <c r="G20" s="50"/>
      <c r="H20" s="50"/>
      <c r="I20" s="50"/>
      <c r="J20" s="50"/>
      <c r="K20" s="50"/>
      <c r="L20" s="51"/>
    </row>
    <row r="21" spans="2:12" x14ac:dyDescent="0.25">
      <c r="C21" s="49"/>
      <c r="D21" s="50"/>
      <c r="E21" s="50"/>
      <c r="F21" s="50"/>
      <c r="G21" s="50"/>
      <c r="H21" s="50"/>
      <c r="I21" s="50"/>
      <c r="J21" s="50"/>
      <c r="K21" s="50"/>
      <c r="L21" s="51"/>
    </row>
    <row r="22" spans="2:12" x14ac:dyDescent="0.25">
      <c r="C22" s="49"/>
      <c r="D22" s="50"/>
      <c r="E22" s="50"/>
      <c r="F22" s="50"/>
      <c r="G22" s="50"/>
      <c r="H22" s="50"/>
      <c r="I22" s="50"/>
      <c r="J22" s="50"/>
      <c r="K22" s="50"/>
      <c r="L22" s="51"/>
    </row>
    <row r="23" spans="2:12" x14ac:dyDescent="0.25">
      <c r="C23" s="49"/>
      <c r="D23" s="50"/>
      <c r="E23" s="50"/>
      <c r="F23" s="50"/>
      <c r="G23" s="50"/>
      <c r="H23" s="50"/>
      <c r="I23" s="50"/>
      <c r="J23" s="50"/>
      <c r="K23" s="50"/>
      <c r="L23" s="51"/>
    </row>
    <row r="24" spans="2:12" x14ac:dyDescent="0.25">
      <c r="C24" s="52"/>
      <c r="D24" s="53"/>
      <c r="E24" s="53"/>
      <c r="F24" s="53"/>
      <c r="G24" s="53"/>
      <c r="H24" s="53"/>
      <c r="I24" s="53"/>
      <c r="J24" s="53"/>
      <c r="K24" s="53"/>
      <c r="L24" s="54"/>
    </row>
  </sheetData>
  <mergeCells count="40">
    <mergeCell ref="B1:L1"/>
    <mergeCell ref="B2:L2"/>
    <mergeCell ref="B3:L3"/>
    <mergeCell ref="B4:E4"/>
    <mergeCell ref="F4:G4"/>
    <mergeCell ref="H4:I4"/>
    <mergeCell ref="J4:K4"/>
    <mergeCell ref="B5:E5"/>
    <mergeCell ref="F5:G5"/>
    <mergeCell ref="H5:I5"/>
    <mergeCell ref="J5:K5"/>
    <mergeCell ref="B6:E6"/>
    <mergeCell ref="F6:G6"/>
    <mergeCell ref="H6:I6"/>
    <mergeCell ref="J6:K6"/>
    <mergeCell ref="B7:E7"/>
    <mergeCell ref="F7:G7"/>
    <mergeCell ref="H7:I7"/>
    <mergeCell ref="J7:K7"/>
    <mergeCell ref="B8:E8"/>
    <mergeCell ref="F8:G8"/>
    <mergeCell ref="H8:I8"/>
    <mergeCell ref="J8:K8"/>
    <mergeCell ref="B9:E9"/>
    <mergeCell ref="F9:G9"/>
    <mergeCell ref="H9:I9"/>
    <mergeCell ref="J9:K9"/>
    <mergeCell ref="B10:E10"/>
    <mergeCell ref="F10:G10"/>
    <mergeCell ref="H10:I10"/>
    <mergeCell ref="J10:K10"/>
    <mergeCell ref="B16:G16"/>
    <mergeCell ref="I16:L16"/>
    <mergeCell ref="C18:L24"/>
    <mergeCell ref="B11:E11"/>
    <mergeCell ref="F11:G11"/>
    <mergeCell ref="H11:I11"/>
    <mergeCell ref="J11:K11"/>
    <mergeCell ref="G13:J13"/>
    <mergeCell ref="K13:L13"/>
  </mergeCells>
  <pageMargins left="0.7" right="0.7" top="0.75" bottom="0.75" header="0.3" footer="0.3"/>
  <pageSetup paperSize="9" orientation="landscape" r:id="rId1"/>
  <headerFooter>
    <oddFooter>&amp;R_x000D_&amp;1#&amp;"Calibri"&amp;10&amp;K0078D7 Classification :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headerFooter>
    <oddFooter>&amp;R_x000D_&amp;1#&amp;"Calibri"&amp;10&amp;K0078D7 Classification : 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4435F412CE0B499EE7117C6D6E107F" ma:contentTypeVersion="15" ma:contentTypeDescription="Creare un nuovo documento." ma:contentTypeScope="" ma:versionID="7732ab8914e0e3db23b38a0acaf9a5ed">
  <xsd:schema xmlns:xsd="http://www.w3.org/2001/XMLSchema" xmlns:xs="http://www.w3.org/2001/XMLSchema" xmlns:p="http://schemas.microsoft.com/office/2006/metadata/properties" xmlns:ns2="27d9da79-8cf5-42b9-bc0d-718a9d0bcb05" xmlns:ns3="96ffa14f-6648-4d47-81b6-fa15841481fd" targetNamespace="http://schemas.microsoft.com/office/2006/metadata/properties" ma:root="true" ma:fieldsID="2f90a6b7065c3e6bd22fb3a0beb96b8a" ns2:_="" ns3:_="">
    <xsd:import namespace="27d9da79-8cf5-42b9-bc0d-718a9d0bcb05"/>
    <xsd:import namespace="96ffa14f-6648-4d47-81b6-fa15841481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d9da79-8cf5-42b9-bc0d-718a9d0bc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6e7c967a-c606-4e87-8e98-6b167b774c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fa14f-6648-4d47-81b6-fa15841481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464807e-d13d-4566-b40e-3b56f84a3b40}" ma:internalName="TaxCatchAll" ma:showField="CatchAllData" ma:web="96ffa14f-6648-4d47-81b6-fa15841481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ffa14f-6648-4d47-81b6-fa15841481fd" xsi:nil="true"/>
    <lcf76f155ced4ddcb4097134ff3c332f xmlns="27d9da79-8cf5-42b9-bc0d-718a9d0bc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933038-673E-4CC5-AA3B-FEF3738D48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DDB266-5516-4CF4-B6A5-F49F8CF587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d9da79-8cf5-42b9-bc0d-718a9d0bcb05"/>
    <ds:schemaRef ds:uri="96ffa14f-6648-4d47-81b6-fa15841481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1BBF0F-8A85-43C4-BB8B-0BECC0DF2EED}">
  <ds:schemaRefs>
    <ds:schemaRef ds:uri="http://schemas.microsoft.com/office/2006/metadata/properties"/>
    <ds:schemaRef ds:uri="http://schemas.microsoft.com/office/infopath/2007/PartnerControls"/>
    <ds:schemaRef ds:uri="96ffa14f-6648-4d47-81b6-fa15841481fd"/>
    <ds:schemaRef ds:uri="27d9da79-8cf5-42b9-bc0d-718a9d0bcb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 Bilancio</vt:lpstr>
      <vt:lpstr>Calcolo Indicatori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2024-07-29T12:53:53Z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0x010100194435F412CE0B499EE7117C6D6E107F</vt:lpwstr>
  </property>
  <property fmtid="{D5CDD505-2E9C-101B-9397-08002B2CF9AE}" pid="3" name="Order">
    <vt:r8>60128000</vt:r8>
  </property>
  <property fmtid="{D5CDD505-2E9C-101B-9397-08002B2CF9AE}" pid="4" name="MSIP_Label_8ffbc0b8-e97b-47d1-beac-cb0955d66f3b_Enabled">
    <vt:lpwstr>true</vt:lpwstr>
  </property>
  <property fmtid="{D5CDD505-2E9C-101B-9397-08002B2CF9AE}" pid="5" name="MSIP_Label_8ffbc0b8-e97b-47d1-beac-cb0955d66f3b_SetDate">
    <vt:lpwstr>2024-07-16T10:19:19Z</vt:lpwstr>
  </property>
  <property fmtid="{D5CDD505-2E9C-101B-9397-08002B2CF9AE}" pid="6" name="MSIP_Label_8ffbc0b8-e97b-47d1-beac-cb0955d66f3b_Method">
    <vt:lpwstr>Privileged</vt:lpwstr>
  </property>
  <property fmtid="{D5CDD505-2E9C-101B-9397-08002B2CF9AE}" pid="7" name="MSIP_Label_8ffbc0b8-e97b-47d1-beac-cb0955d66f3b_Name">
    <vt:lpwstr>8ffbc0b8-e97b-47d1-beac-cb0955d66f3b</vt:lpwstr>
  </property>
  <property fmtid="{D5CDD505-2E9C-101B-9397-08002B2CF9AE}" pid="8" name="MSIP_Label_8ffbc0b8-e97b-47d1-beac-cb0955d66f3b_SiteId">
    <vt:lpwstr>614f9c25-bffa-42c7-86d8-964101f55fa2</vt:lpwstr>
  </property>
  <property fmtid="{D5CDD505-2E9C-101B-9397-08002B2CF9AE}" pid="9" name="MSIP_Label_8ffbc0b8-e97b-47d1-beac-cb0955d66f3b_ActionId">
    <vt:lpwstr>0f01c969-436f-4bc3-9b07-73be6ba2d81f</vt:lpwstr>
  </property>
  <property fmtid="{D5CDD505-2E9C-101B-9397-08002B2CF9AE}" pid="10" name="MSIP_Label_8ffbc0b8-e97b-47d1-beac-cb0955d66f3b_ContentBits">
    <vt:lpwstr>2</vt:lpwstr>
  </property>
</Properties>
</file>